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97DF8118-C520-468C-87B0-87AE54DBCC0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Договірна ціна" sheetId="1" r:id="rId1"/>
    <sheet name="Позиції" sheetId="2" r:id="rId2"/>
    <sheet name="Як користуватися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4" i="2" l="1"/>
  <c r="K24" i="2"/>
  <c r="J24" i="2"/>
  <c r="I24" i="2"/>
  <c r="A24" i="2"/>
  <c r="L23" i="2"/>
  <c r="K23" i="2"/>
  <c r="J23" i="2"/>
  <c r="I23" i="2"/>
  <c r="A23" i="2"/>
  <c r="L22" i="2"/>
  <c r="K22" i="2"/>
  <c r="J22" i="2"/>
  <c r="I22" i="2"/>
  <c r="A22" i="2"/>
  <c r="L21" i="2"/>
  <c r="K21" i="2"/>
  <c r="J21" i="2"/>
  <c r="I21" i="2"/>
  <c r="A21" i="2"/>
  <c r="L20" i="2"/>
  <c r="K20" i="2"/>
  <c r="J20" i="2"/>
  <c r="I20" i="2"/>
  <c r="A20" i="2"/>
  <c r="L19" i="2"/>
  <c r="K19" i="2"/>
  <c r="J19" i="2"/>
  <c r="I19" i="2"/>
  <c r="A19" i="2"/>
  <c r="L18" i="2"/>
  <c r="K18" i="2"/>
  <c r="J18" i="2"/>
  <c r="I18" i="2"/>
  <c r="A18" i="2"/>
  <c r="L17" i="2"/>
  <c r="K17" i="2"/>
  <c r="J17" i="2"/>
  <c r="I17" i="2"/>
  <c r="A17" i="2"/>
  <c r="L16" i="2"/>
  <c r="K16" i="2"/>
  <c r="J16" i="2"/>
  <c r="I16" i="2"/>
  <c r="A16" i="2"/>
  <c r="L15" i="2"/>
  <c r="K15" i="2"/>
  <c r="J15" i="2"/>
  <c r="I15" i="2"/>
  <c r="A15" i="2"/>
  <c r="L14" i="2"/>
  <c r="K14" i="2"/>
  <c r="J14" i="2"/>
  <c r="I14" i="2"/>
  <c r="A14" i="2"/>
  <c r="L13" i="2"/>
  <c r="K13" i="2"/>
  <c r="J13" i="2"/>
  <c r="I13" i="2"/>
  <c r="A13" i="2"/>
  <c r="L12" i="2"/>
  <c r="K12" i="2"/>
  <c r="J12" i="2"/>
  <c r="I12" i="2"/>
  <c r="A12" i="2"/>
  <c r="L11" i="2"/>
  <c r="K11" i="2"/>
  <c r="J11" i="2"/>
  <c r="I11" i="2"/>
  <c r="A11" i="2"/>
  <c r="L10" i="2"/>
  <c r="K10" i="2"/>
  <c r="J10" i="2"/>
  <c r="I10" i="2"/>
  <c r="A10" i="2"/>
  <c r="K9" i="2"/>
  <c r="J9" i="2"/>
  <c r="I9" i="2"/>
  <c r="L9" i="2" s="1"/>
  <c r="A9" i="2"/>
  <c r="K8" i="2"/>
  <c r="J8" i="2"/>
  <c r="I8" i="2"/>
  <c r="A8" i="2"/>
  <c r="K7" i="2"/>
  <c r="J7" i="2"/>
  <c r="I7" i="2"/>
  <c r="A7" i="2"/>
  <c r="K6" i="2"/>
  <c r="J6" i="2"/>
  <c r="I6" i="2"/>
  <c r="L6" i="2" s="1"/>
  <c r="A6" i="2"/>
  <c r="K5" i="2"/>
  <c r="J5" i="2"/>
  <c r="I5" i="2"/>
  <c r="A5" i="2"/>
  <c r="J25" i="2" l="1"/>
  <c r="D12" i="1" s="1"/>
  <c r="K25" i="2"/>
  <c r="D13" i="1" s="1"/>
  <c r="L7" i="2"/>
  <c r="I25" i="2"/>
  <c r="D11" i="1" s="1"/>
  <c r="L8" i="2"/>
  <c r="L5" i="2"/>
  <c r="L25" i="2" l="1"/>
  <c r="D10" i="1" s="1"/>
  <c r="D18" i="1"/>
  <c r="D17" i="1"/>
  <c r="D14" i="1"/>
  <c r="D15" i="1"/>
  <c r="D16" i="1"/>
  <c r="D19" i="1" l="1"/>
  <c r="D20" i="1"/>
  <c r="D21" i="1" s="1"/>
</calcChain>
</file>

<file path=xl/sharedStrings.xml><?xml version="1.0" encoding="utf-8"?>
<sst xmlns="http://schemas.openxmlformats.org/spreadsheetml/2006/main" count="63" uniqueCount="58">
  <si>
    <t>Договірна ціна</t>
  </si>
  <si>
    <t>Жовті клітинки заповнюєте ви, решта рахується сама. Числа в прикладі умовні: замініть їх своїми.</t>
  </si>
  <si>
    <t>Замовник:</t>
  </si>
  <si>
    <t>ТОВ «Замовник»</t>
  </si>
  <si>
    <t>Підрядник:</t>
  </si>
  <si>
    <t>ТОВ «Підрядник»</t>
  </si>
  <si>
    <t>Об'єкт:</t>
  </si>
  <si>
    <t>Житловий будинок, вул. Прикладна, 1</t>
  </si>
  <si>
    <t>Договір:</t>
  </si>
  <si>
    <t>№ 1 від 01.10.2026</t>
  </si>
  <si>
    <t>Вид ціни:</t>
  </si>
  <si>
    <t>тверда</t>
  </si>
  <si>
    <t>№</t>
  </si>
  <si>
    <t>Складова</t>
  </si>
  <si>
    <t>Ставка, % від прямих витрат</t>
  </si>
  <si>
    <t>Сума, грн</t>
  </si>
  <si>
    <t>Прямі витрати</t>
  </si>
  <si>
    <t xml:space="preserve">   у т.ч. оплата праці</t>
  </si>
  <si>
    <t xml:space="preserve">   матеріали, вироби й конструкції</t>
  </si>
  <si>
    <t xml:space="preserve">   експлуатація машин і механізмів</t>
  </si>
  <si>
    <t>Загальновиробничі витрати</t>
  </si>
  <si>
    <t>Адміністративні витрати</t>
  </si>
  <si>
    <t>Прибуток</t>
  </si>
  <si>
    <t>Кошти на покриття ризиків</t>
  </si>
  <si>
    <t>Кошти на інфляцію</t>
  </si>
  <si>
    <t>Разом без ПДВ</t>
  </si>
  <si>
    <t>ПДВ</t>
  </si>
  <si>
    <t>Договірна ціна з ПДВ</t>
  </si>
  <si>
    <t>Замовник: ____________________</t>
  </si>
  <si>
    <t>Підрядник: ____________________</t>
  </si>
  <si>
    <t>Шаблон від єКабінету для будівництва · ekabi.net</t>
  </si>
  <si>
    <t>Перелік робіт і витрат, без ПДВ</t>
  </si>
  <si>
    <t>Найменування робіт і витрат</t>
  </si>
  <si>
    <t>Обґрунтування (шифр)</t>
  </si>
  <si>
    <t>Од.</t>
  </si>
  <si>
    <t>Кількість</t>
  </si>
  <si>
    <t>Оплата праці за од., грн</t>
  </si>
  <si>
    <t>Матеріали за од., грн</t>
  </si>
  <si>
    <t>Машини за од., грн</t>
  </si>
  <si>
    <t>Оплата праці, грн</t>
  </si>
  <si>
    <t>Матеріали, грн</t>
  </si>
  <si>
    <t>Машини, грн</t>
  </si>
  <si>
    <t>Усього, грн</t>
  </si>
  <si>
    <t>Мурування стін із газобетонних блоків</t>
  </si>
  <si>
    <t>м³</t>
  </si>
  <si>
    <t>Штукатурка стін машинна</t>
  </si>
  <si>
    <t>м²</t>
  </si>
  <si>
    <t>Стяжка підлоги</t>
  </si>
  <si>
    <t>Фарбування стін</t>
  </si>
  <si>
    <t>Вивезення будівельного сміття</t>
  </si>
  <si>
    <t>т</t>
  </si>
  <si>
    <t>Разом прямі витрати</t>
  </si>
  <si>
    <t>Як користуватися</t>
  </si>
  <si>
    <t>1. На аркуші «Позиції» впишіть роботи: кількість і ціни за одиницю. Вільних рядків 20, а щоб додати ще, вставте рядок усередині таблиці й скопіюйте формули.</t>
  </si>
  <si>
    <t>2. На аркуші «Договірна ціна» вкажіть сторони, вид ціни й свої відсотки. Статтю, якої немає в домовленості, лишіть з нулем.</t>
  </si>
  <si>
    <t>3. Ставки тут рахуються від прямих витрат: так простіше прикинути ціну. Якщо загальновиробничі чи адміністративні витрати у вас розраховано окремо, упишіть суму прямо в стовпець «Сума».</t>
  </si>
  <si>
    <t>Це робочий шаблон, а не офіційний бланк. Якщо об'єкт будують за бюджетні кошти, кошти державних чи комунальних підприємств або кредити під державні гарантії, діє Настанова з визначення вартості будівництва (наказ № 281 від 01.11.2021): рахуйте за нею. В інших випадках форму й порядок визначає договір.</t>
  </si>
  <si>
    <t>Коли таблиці стане замало: у єКабінеті те саме рахується саме, у браузері, і один документ веде від кошторису до акта й маржі.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</si>
</sst>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"/>
    <numFmt numFmtId="165" formatCode="0.##"/>
  </numFmts>
  <fonts count="6" x14ac:knownFonts="1">
    <font>
      <sz val="11"/>
      <color theme="1"/>
      <name val="Calibri"/>
      <family val="2"/>
      <scheme val="minor"/>
    </font>
    <font>
      <b/>
      <sz val="14"/>
      <color rgb="FF2E7D32"/>
      <name val="Calibri"/>
    </font>
    <font>
      <i/>
      <sz val="11"/>
      <color rgb="FF616161"/>
      <name val="Calibri"/>
    </font>
    <font>
      <b/>
      <sz val="11"/>
      <color rgb="FFFFFFFF"/>
      <name val="Calibri"/>
    </font>
    <font>
      <b/>
      <sz val="11"/>
      <name val="Calibri"/>
    </font>
    <font>
      <u/>
      <sz val="11"/>
      <color rgb="FF2E7D3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04040"/>
      </patternFill>
    </fill>
    <fill>
      <patternFill patternType="solid">
        <fgColor rgb="FFFFF6CC"/>
      </patternFill>
    </fill>
    <fill>
      <patternFill patternType="solid">
        <fgColor rgb="FFE8F5E9"/>
      </patternFill>
    </fill>
  </fills>
  <borders count="3">
    <border>
      <left/>
      <right/>
      <top/>
      <bottom/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  <border>
      <left/>
      <right style="thin">
        <color rgb="FFBDBDBD"/>
      </right>
      <top style="thin">
        <color rgb="FFBDBDBD"/>
      </top>
      <bottom style="thin">
        <color rgb="FFBDBDB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right"/>
    </xf>
    <xf numFmtId="0" fontId="0" fillId="3" borderId="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4" fontId="4" fillId="0" borderId="1" xfId="0" applyNumberFormat="1" applyFont="1" applyBorder="1"/>
    <xf numFmtId="4" fontId="0" fillId="0" borderId="1" xfId="0" applyNumberFormat="1" applyBorder="1"/>
    <xf numFmtId="165" fontId="0" fillId="3" borderId="1" xfId="0" applyNumberFormat="1" applyFill="1" applyBorder="1" applyAlignment="1">
      <alignment horizontal="center"/>
    </xf>
    <xf numFmtId="0" fontId="0" fillId="4" borderId="1" xfId="0" applyFill="1" applyBorder="1"/>
    <xf numFmtId="0" fontId="4" fillId="4" borderId="1" xfId="0" applyFont="1" applyFill="1" applyBorder="1"/>
    <xf numFmtId="4" fontId="4" fillId="4" borderId="1" xfId="0" applyNumberFormat="1" applyFont="1" applyFill="1" applyBorder="1"/>
    <xf numFmtId="0" fontId="5" fillId="0" borderId="0" xfId="0" applyFont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/>
    <xf numFmtId="4" fontId="0" fillId="3" borderId="1" xfId="0" applyNumberForma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3" borderId="1" xfId="0" applyFill="1" applyBorder="1"/>
    <xf numFmtId="0" fontId="0" fillId="0" borderId="2" xfId="0" applyBorder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kabi.net/?utm_source=template-dohovirna-tsin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ekabi.net/?utm_source=template-dohovirna-ts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showGridLines="0" tabSelected="1" workbookViewId="0"/>
  </sheetViews>
  <sheetFormatPr defaultRowHeight="15" x14ac:dyDescent="0.25"/>
  <cols>
    <col min="1" max="1" width="5" customWidth="1"/>
    <col min="2" max="2" width="46" customWidth="1"/>
    <col min="3" max="3" width="16" customWidth="1"/>
    <col min="4" max="4" width="20" customWidth="1"/>
  </cols>
  <sheetData>
    <row r="1" spans="1:4" ht="18.75" x14ac:dyDescent="0.3">
      <c r="A1" s="1" t="s">
        <v>0</v>
      </c>
    </row>
    <row r="2" spans="1:4" x14ac:dyDescent="0.25">
      <c r="A2" s="2" t="s">
        <v>1</v>
      </c>
    </row>
    <row r="3" spans="1:4" x14ac:dyDescent="0.25">
      <c r="B3" s="3" t="s">
        <v>2</v>
      </c>
      <c r="C3" s="22" t="s">
        <v>3</v>
      </c>
      <c r="D3" s="23"/>
    </row>
    <row r="4" spans="1:4" x14ac:dyDescent="0.25">
      <c r="B4" s="3" t="s">
        <v>4</v>
      </c>
      <c r="C4" s="22" t="s">
        <v>5</v>
      </c>
      <c r="D4" s="23"/>
    </row>
    <row r="5" spans="1:4" x14ac:dyDescent="0.25">
      <c r="B5" s="3" t="s">
        <v>6</v>
      </c>
      <c r="C5" s="22" t="s">
        <v>7</v>
      </c>
      <c r="D5" s="23"/>
    </row>
    <row r="6" spans="1:4" x14ac:dyDescent="0.25">
      <c r="B6" s="3" t="s">
        <v>8</v>
      </c>
      <c r="C6" s="22" t="s">
        <v>9</v>
      </c>
      <c r="D6" s="23"/>
    </row>
    <row r="7" spans="1:4" x14ac:dyDescent="0.25">
      <c r="B7" s="3" t="s">
        <v>10</v>
      </c>
      <c r="C7" s="22" t="s">
        <v>11</v>
      </c>
      <c r="D7" s="23"/>
    </row>
    <row r="9" spans="1:4" ht="48" customHeight="1" x14ac:dyDescent="0.25">
      <c r="A9" s="5" t="s">
        <v>12</v>
      </c>
      <c r="B9" s="5" t="s">
        <v>13</v>
      </c>
      <c r="C9" s="5" t="s">
        <v>14</v>
      </c>
      <c r="D9" s="5" t="s">
        <v>15</v>
      </c>
    </row>
    <row r="10" spans="1:4" x14ac:dyDescent="0.25">
      <c r="A10" s="6">
        <v>1</v>
      </c>
      <c r="B10" s="7" t="s">
        <v>16</v>
      </c>
      <c r="C10" s="8"/>
      <c r="D10" s="9">
        <f>Позиції!L25</f>
        <v>951662.52</v>
      </c>
    </row>
    <row r="11" spans="1:4" x14ac:dyDescent="0.25">
      <c r="A11" s="8"/>
      <c r="B11" s="8" t="s">
        <v>17</v>
      </c>
      <c r="C11" s="8"/>
      <c r="D11" s="10">
        <f>Позиції!I25</f>
        <v>314307.05</v>
      </c>
    </row>
    <row r="12" spans="1:4" x14ac:dyDescent="0.25">
      <c r="A12" s="8"/>
      <c r="B12" s="8" t="s">
        <v>18</v>
      </c>
      <c r="C12" s="8"/>
      <c r="D12" s="10">
        <f>Позиції!J25</f>
        <v>576002.72</v>
      </c>
    </row>
    <row r="13" spans="1:4" x14ac:dyDescent="0.25">
      <c r="A13" s="8"/>
      <c r="B13" s="8" t="s">
        <v>19</v>
      </c>
      <c r="C13" s="8"/>
      <c r="D13" s="10">
        <f>Позиції!K25</f>
        <v>61352.75</v>
      </c>
    </row>
    <row r="14" spans="1:4" x14ac:dyDescent="0.25">
      <c r="A14" s="6">
        <v>2</v>
      </c>
      <c r="B14" s="8" t="s">
        <v>20</v>
      </c>
      <c r="C14" s="11">
        <v>8</v>
      </c>
      <c r="D14" s="10">
        <f>ROUND($D$10*C14/100,2)</f>
        <v>76133</v>
      </c>
    </row>
    <row r="15" spans="1:4" x14ac:dyDescent="0.25">
      <c r="A15" s="6">
        <v>3</v>
      </c>
      <c r="B15" s="8" t="s">
        <v>21</v>
      </c>
      <c r="C15" s="11">
        <v>3</v>
      </c>
      <c r="D15" s="10">
        <f>ROUND($D$10*C15/100,2)</f>
        <v>28549.88</v>
      </c>
    </row>
    <row r="16" spans="1:4" x14ac:dyDescent="0.25">
      <c r="A16" s="6">
        <v>4</v>
      </c>
      <c r="B16" s="8" t="s">
        <v>22</v>
      </c>
      <c r="C16" s="11">
        <v>7</v>
      </c>
      <c r="D16" s="10">
        <f>ROUND($D$10*C16/100,2)</f>
        <v>66616.38</v>
      </c>
    </row>
    <row r="17" spans="1:4" x14ac:dyDescent="0.25">
      <c r="A17" s="6">
        <v>5</v>
      </c>
      <c r="B17" s="8" t="s">
        <v>23</v>
      </c>
      <c r="C17" s="11">
        <v>2</v>
      </c>
      <c r="D17" s="10">
        <f>ROUND($D$10*C17/100,2)</f>
        <v>19033.25</v>
      </c>
    </row>
    <row r="18" spans="1:4" x14ac:dyDescent="0.25">
      <c r="A18" s="6">
        <v>6</v>
      </c>
      <c r="B18" s="8" t="s">
        <v>24</v>
      </c>
      <c r="C18" s="11">
        <v>1</v>
      </c>
      <c r="D18" s="10">
        <f>ROUND($D$10*C18/100,2)</f>
        <v>9516.6299999999992</v>
      </c>
    </row>
    <row r="19" spans="1:4" x14ac:dyDescent="0.25">
      <c r="A19" s="12"/>
      <c r="B19" s="13" t="s">
        <v>25</v>
      </c>
      <c r="C19" s="12"/>
      <c r="D19" s="14">
        <f>D10+SUM(D14:D18)</f>
        <v>1151511.6600000001</v>
      </c>
    </row>
    <row r="20" spans="1:4" x14ac:dyDescent="0.25">
      <c r="A20" s="8"/>
      <c r="B20" s="8" t="s">
        <v>26</v>
      </c>
      <c r="C20" s="11">
        <v>20</v>
      </c>
      <c r="D20" s="10">
        <f>ROUND(D19*C20/100,2)</f>
        <v>230302.33</v>
      </c>
    </row>
    <row r="21" spans="1:4" x14ac:dyDescent="0.25">
      <c r="A21" s="12"/>
      <c r="B21" s="13" t="s">
        <v>27</v>
      </c>
      <c r="C21" s="12"/>
      <c r="D21" s="14">
        <f>D19+D20</f>
        <v>1381813.9900000002</v>
      </c>
    </row>
    <row r="23" spans="1:4" x14ac:dyDescent="0.25">
      <c r="B23" t="s">
        <v>28</v>
      </c>
      <c r="C23" t="s">
        <v>29</v>
      </c>
    </row>
    <row r="25" spans="1:4" x14ac:dyDescent="0.25">
      <c r="A25" s="15" t="s">
        <v>30</v>
      </c>
    </row>
  </sheetData>
  <mergeCells count="5">
    <mergeCell ref="C6:D6"/>
    <mergeCell ref="C7:D7"/>
    <mergeCell ref="C5:D5"/>
    <mergeCell ref="C3:D3"/>
    <mergeCell ref="C4:D4"/>
  </mergeCells>
  <dataValidations count="1">
    <dataValidation type="list" sqref="C7" xr:uid="{00000000-0002-0000-0000-000000000000}">
      <formula1>"тверда,приблизна (динамічна)"</formula1>
    </dataValidation>
  </dataValidations>
  <hyperlinks>
    <hyperlink ref="A25" r:id="rId1" xr:uid="{00000000-0004-0000-0000-000000000000}"/>
  </hyperlinks>
  <pageMargins left="0.75" right="0.75" top="1" bottom="1" header="0.5" footer="0.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5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5" customWidth="1"/>
    <col min="2" max="2" width="44" customWidth="1"/>
    <col min="3" max="3" width="16" customWidth="1"/>
    <col min="4" max="4" width="7" customWidth="1"/>
    <col min="5" max="5" width="11" customWidth="1"/>
    <col min="6" max="8" width="12" customWidth="1"/>
    <col min="9" max="11" width="14" customWidth="1"/>
    <col min="12" max="12" width="15" customWidth="1"/>
  </cols>
  <sheetData>
    <row r="1" spans="1:12" ht="18.75" x14ac:dyDescent="0.3">
      <c r="A1" s="1" t="s">
        <v>31</v>
      </c>
    </row>
    <row r="2" spans="1:12" x14ac:dyDescent="0.25">
      <c r="A2" s="2" t="s">
        <v>1</v>
      </c>
    </row>
    <row r="4" spans="1:12" ht="48" customHeight="1" x14ac:dyDescent="0.25">
      <c r="A4" s="5" t="s">
        <v>12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</row>
    <row r="5" spans="1:12" x14ac:dyDescent="0.25">
      <c r="A5" s="6">
        <f t="shared" ref="A5:A24" si="0">IF($E5="","",ROW()-4)</f>
        <v>1</v>
      </c>
      <c r="B5" s="16" t="s">
        <v>43</v>
      </c>
      <c r="C5" s="4"/>
      <c r="D5" s="17" t="s">
        <v>44</v>
      </c>
      <c r="E5" s="18">
        <v>120</v>
      </c>
      <c r="F5" s="19">
        <v>1100</v>
      </c>
      <c r="G5" s="19">
        <v>3200</v>
      </c>
      <c r="H5" s="19">
        <v>150</v>
      </c>
      <c r="I5" s="10">
        <f t="shared" ref="I5:I24" si="1">IF($E5="","",ROUND($E5*F5,2))</f>
        <v>132000</v>
      </c>
      <c r="J5" s="10">
        <f t="shared" ref="J5:J24" si="2">IF($E5="","",ROUND($E5*G5,2))</f>
        <v>384000</v>
      </c>
      <c r="K5" s="10">
        <f t="shared" ref="K5:K24" si="3">IF($E5="","",ROUND($E5*H5,2))</f>
        <v>18000</v>
      </c>
      <c r="L5" s="10">
        <f t="shared" ref="L5:L24" si="4">IF($E5="","",I5+J5+K5)</f>
        <v>534000</v>
      </c>
    </row>
    <row r="6" spans="1:12" x14ac:dyDescent="0.25">
      <c r="A6" s="6">
        <f t="shared" si="0"/>
        <v>2</v>
      </c>
      <c r="B6" s="16" t="s">
        <v>45</v>
      </c>
      <c r="C6" s="4"/>
      <c r="D6" s="17" t="s">
        <v>46</v>
      </c>
      <c r="E6" s="18">
        <v>818.11</v>
      </c>
      <c r="F6" s="19">
        <v>95</v>
      </c>
      <c r="G6" s="19">
        <v>110</v>
      </c>
      <c r="H6" s="19">
        <v>25</v>
      </c>
      <c r="I6" s="10">
        <f t="shared" si="1"/>
        <v>77720.45</v>
      </c>
      <c r="J6" s="10">
        <f t="shared" si="2"/>
        <v>89992.1</v>
      </c>
      <c r="K6" s="10">
        <f t="shared" si="3"/>
        <v>20452.75</v>
      </c>
      <c r="L6" s="10">
        <f t="shared" si="4"/>
        <v>188165.3</v>
      </c>
    </row>
    <row r="7" spans="1:12" x14ac:dyDescent="0.25">
      <c r="A7" s="6">
        <f t="shared" si="0"/>
        <v>3</v>
      </c>
      <c r="B7" s="16" t="s">
        <v>47</v>
      </c>
      <c r="C7" s="4"/>
      <c r="D7" s="17" t="s">
        <v>46</v>
      </c>
      <c r="E7" s="18">
        <v>410</v>
      </c>
      <c r="F7" s="19">
        <v>120</v>
      </c>
      <c r="G7" s="19">
        <v>165</v>
      </c>
      <c r="H7" s="19">
        <v>20</v>
      </c>
      <c r="I7" s="10">
        <f t="shared" si="1"/>
        <v>49200</v>
      </c>
      <c r="J7" s="10">
        <f t="shared" si="2"/>
        <v>67650</v>
      </c>
      <c r="K7" s="10">
        <f t="shared" si="3"/>
        <v>8200</v>
      </c>
      <c r="L7" s="10">
        <f t="shared" si="4"/>
        <v>125050</v>
      </c>
    </row>
    <row r="8" spans="1:12" x14ac:dyDescent="0.25">
      <c r="A8" s="6">
        <f t="shared" si="0"/>
        <v>4</v>
      </c>
      <c r="B8" s="16" t="s">
        <v>48</v>
      </c>
      <c r="C8" s="4"/>
      <c r="D8" s="17" t="s">
        <v>46</v>
      </c>
      <c r="E8" s="18">
        <v>818.11</v>
      </c>
      <c r="F8" s="19">
        <v>60</v>
      </c>
      <c r="G8" s="19">
        <v>42</v>
      </c>
      <c r="H8" s="19">
        <v>0</v>
      </c>
      <c r="I8" s="10">
        <f t="shared" si="1"/>
        <v>49086.6</v>
      </c>
      <c r="J8" s="10">
        <f t="shared" si="2"/>
        <v>34360.620000000003</v>
      </c>
      <c r="K8" s="10">
        <f t="shared" si="3"/>
        <v>0</v>
      </c>
      <c r="L8" s="10">
        <f t="shared" si="4"/>
        <v>83447.22</v>
      </c>
    </row>
    <row r="9" spans="1:12" x14ac:dyDescent="0.25">
      <c r="A9" s="6">
        <f t="shared" si="0"/>
        <v>5</v>
      </c>
      <c r="B9" s="16" t="s">
        <v>49</v>
      </c>
      <c r="C9" s="4"/>
      <c r="D9" s="17" t="s">
        <v>50</v>
      </c>
      <c r="E9" s="18">
        <v>35</v>
      </c>
      <c r="F9" s="19">
        <v>180</v>
      </c>
      <c r="G9" s="19">
        <v>0</v>
      </c>
      <c r="H9" s="19">
        <v>420</v>
      </c>
      <c r="I9" s="10">
        <f t="shared" si="1"/>
        <v>6300</v>
      </c>
      <c r="J9" s="10">
        <f t="shared" si="2"/>
        <v>0</v>
      </c>
      <c r="K9" s="10">
        <f t="shared" si="3"/>
        <v>14700</v>
      </c>
      <c r="L9" s="10">
        <f t="shared" si="4"/>
        <v>21000</v>
      </c>
    </row>
    <row r="10" spans="1:12" x14ac:dyDescent="0.25">
      <c r="A10" s="6" t="str">
        <f t="shared" si="0"/>
        <v/>
      </c>
      <c r="B10" s="16"/>
      <c r="C10" s="4"/>
      <c r="D10" s="17"/>
      <c r="E10" s="18"/>
      <c r="F10" s="19"/>
      <c r="G10" s="19"/>
      <c r="H10" s="19"/>
      <c r="I10" s="10" t="str">
        <f t="shared" si="1"/>
        <v/>
      </c>
      <c r="J10" s="10" t="str">
        <f t="shared" si="2"/>
        <v/>
      </c>
      <c r="K10" s="10" t="str">
        <f t="shared" si="3"/>
        <v/>
      </c>
      <c r="L10" s="10" t="str">
        <f t="shared" si="4"/>
        <v/>
      </c>
    </row>
    <row r="11" spans="1:12" x14ac:dyDescent="0.25">
      <c r="A11" s="6" t="str">
        <f t="shared" si="0"/>
        <v/>
      </c>
      <c r="B11" s="16"/>
      <c r="C11" s="4"/>
      <c r="D11" s="17"/>
      <c r="E11" s="18"/>
      <c r="F11" s="19"/>
      <c r="G11" s="19"/>
      <c r="H11" s="19"/>
      <c r="I11" s="10" t="str">
        <f t="shared" si="1"/>
        <v/>
      </c>
      <c r="J11" s="10" t="str">
        <f t="shared" si="2"/>
        <v/>
      </c>
      <c r="K11" s="10" t="str">
        <f t="shared" si="3"/>
        <v/>
      </c>
      <c r="L11" s="10" t="str">
        <f t="shared" si="4"/>
        <v/>
      </c>
    </row>
    <row r="12" spans="1:12" x14ac:dyDescent="0.25">
      <c r="A12" s="6" t="str">
        <f t="shared" si="0"/>
        <v/>
      </c>
      <c r="B12" s="16"/>
      <c r="C12" s="4"/>
      <c r="D12" s="17"/>
      <c r="E12" s="18"/>
      <c r="F12" s="19"/>
      <c r="G12" s="19"/>
      <c r="H12" s="19"/>
      <c r="I12" s="10" t="str">
        <f t="shared" si="1"/>
        <v/>
      </c>
      <c r="J12" s="10" t="str">
        <f t="shared" si="2"/>
        <v/>
      </c>
      <c r="K12" s="10" t="str">
        <f t="shared" si="3"/>
        <v/>
      </c>
      <c r="L12" s="10" t="str">
        <f t="shared" si="4"/>
        <v/>
      </c>
    </row>
    <row r="13" spans="1:12" x14ac:dyDescent="0.25">
      <c r="A13" s="6" t="str">
        <f t="shared" si="0"/>
        <v/>
      </c>
      <c r="B13" s="16"/>
      <c r="C13" s="4"/>
      <c r="D13" s="17"/>
      <c r="E13" s="18"/>
      <c r="F13" s="19"/>
      <c r="G13" s="19"/>
      <c r="H13" s="19"/>
      <c r="I13" s="10" t="str">
        <f t="shared" si="1"/>
        <v/>
      </c>
      <c r="J13" s="10" t="str">
        <f t="shared" si="2"/>
        <v/>
      </c>
      <c r="K13" s="10" t="str">
        <f t="shared" si="3"/>
        <v/>
      </c>
      <c r="L13" s="10" t="str">
        <f t="shared" si="4"/>
        <v/>
      </c>
    </row>
    <row r="14" spans="1:12" x14ac:dyDescent="0.25">
      <c r="A14" s="6" t="str">
        <f t="shared" si="0"/>
        <v/>
      </c>
      <c r="B14" s="16"/>
      <c r="C14" s="4"/>
      <c r="D14" s="17"/>
      <c r="E14" s="18"/>
      <c r="F14" s="19"/>
      <c r="G14" s="19"/>
      <c r="H14" s="19"/>
      <c r="I14" s="10" t="str">
        <f t="shared" si="1"/>
        <v/>
      </c>
      <c r="J14" s="10" t="str">
        <f t="shared" si="2"/>
        <v/>
      </c>
      <c r="K14" s="10" t="str">
        <f t="shared" si="3"/>
        <v/>
      </c>
      <c r="L14" s="10" t="str">
        <f t="shared" si="4"/>
        <v/>
      </c>
    </row>
    <row r="15" spans="1:12" x14ac:dyDescent="0.25">
      <c r="A15" s="6" t="str">
        <f t="shared" si="0"/>
        <v/>
      </c>
      <c r="B15" s="16"/>
      <c r="C15" s="4"/>
      <c r="D15" s="17"/>
      <c r="E15" s="18"/>
      <c r="F15" s="19"/>
      <c r="G15" s="19"/>
      <c r="H15" s="19"/>
      <c r="I15" s="10" t="str">
        <f t="shared" si="1"/>
        <v/>
      </c>
      <c r="J15" s="10" t="str">
        <f t="shared" si="2"/>
        <v/>
      </c>
      <c r="K15" s="10" t="str">
        <f t="shared" si="3"/>
        <v/>
      </c>
      <c r="L15" s="10" t="str">
        <f t="shared" si="4"/>
        <v/>
      </c>
    </row>
    <row r="16" spans="1:12" x14ac:dyDescent="0.25">
      <c r="A16" s="6" t="str">
        <f t="shared" si="0"/>
        <v/>
      </c>
      <c r="B16" s="16"/>
      <c r="C16" s="4"/>
      <c r="D16" s="17"/>
      <c r="E16" s="18"/>
      <c r="F16" s="19"/>
      <c r="G16" s="19"/>
      <c r="H16" s="19"/>
      <c r="I16" s="10" t="str">
        <f t="shared" si="1"/>
        <v/>
      </c>
      <c r="J16" s="10" t="str">
        <f t="shared" si="2"/>
        <v/>
      </c>
      <c r="K16" s="10" t="str">
        <f t="shared" si="3"/>
        <v/>
      </c>
      <c r="L16" s="10" t="str">
        <f t="shared" si="4"/>
        <v/>
      </c>
    </row>
    <row r="17" spans="1:12" x14ac:dyDescent="0.25">
      <c r="A17" s="6" t="str">
        <f t="shared" si="0"/>
        <v/>
      </c>
      <c r="B17" s="16"/>
      <c r="C17" s="4"/>
      <c r="D17" s="17"/>
      <c r="E17" s="18"/>
      <c r="F17" s="19"/>
      <c r="G17" s="19"/>
      <c r="H17" s="19"/>
      <c r="I17" s="10" t="str">
        <f t="shared" si="1"/>
        <v/>
      </c>
      <c r="J17" s="10" t="str">
        <f t="shared" si="2"/>
        <v/>
      </c>
      <c r="K17" s="10" t="str">
        <f t="shared" si="3"/>
        <v/>
      </c>
      <c r="L17" s="10" t="str">
        <f t="shared" si="4"/>
        <v/>
      </c>
    </row>
    <row r="18" spans="1:12" x14ac:dyDescent="0.25">
      <c r="A18" s="6" t="str">
        <f t="shared" si="0"/>
        <v/>
      </c>
      <c r="B18" s="16"/>
      <c r="C18" s="4"/>
      <c r="D18" s="17"/>
      <c r="E18" s="18"/>
      <c r="F18" s="19"/>
      <c r="G18" s="19"/>
      <c r="H18" s="19"/>
      <c r="I18" s="10" t="str">
        <f t="shared" si="1"/>
        <v/>
      </c>
      <c r="J18" s="10" t="str">
        <f t="shared" si="2"/>
        <v/>
      </c>
      <c r="K18" s="10" t="str">
        <f t="shared" si="3"/>
        <v/>
      </c>
      <c r="L18" s="10" t="str">
        <f t="shared" si="4"/>
        <v/>
      </c>
    </row>
    <row r="19" spans="1:12" x14ac:dyDescent="0.25">
      <c r="A19" s="6" t="str">
        <f t="shared" si="0"/>
        <v/>
      </c>
      <c r="B19" s="16"/>
      <c r="C19" s="4"/>
      <c r="D19" s="17"/>
      <c r="E19" s="18"/>
      <c r="F19" s="19"/>
      <c r="G19" s="19"/>
      <c r="H19" s="19"/>
      <c r="I19" s="10" t="str">
        <f t="shared" si="1"/>
        <v/>
      </c>
      <c r="J19" s="10" t="str">
        <f t="shared" si="2"/>
        <v/>
      </c>
      <c r="K19" s="10" t="str">
        <f t="shared" si="3"/>
        <v/>
      </c>
      <c r="L19" s="10" t="str">
        <f t="shared" si="4"/>
        <v/>
      </c>
    </row>
    <row r="20" spans="1:12" x14ac:dyDescent="0.25">
      <c r="A20" s="6" t="str">
        <f t="shared" si="0"/>
        <v/>
      </c>
      <c r="B20" s="16"/>
      <c r="C20" s="4"/>
      <c r="D20" s="17"/>
      <c r="E20" s="18"/>
      <c r="F20" s="19"/>
      <c r="G20" s="19"/>
      <c r="H20" s="19"/>
      <c r="I20" s="10" t="str">
        <f t="shared" si="1"/>
        <v/>
      </c>
      <c r="J20" s="10" t="str">
        <f t="shared" si="2"/>
        <v/>
      </c>
      <c r="K20" s="10" t="str">
        <f t="shared" si="3"/>
        <v/>
      </c>
      <c r="L20" s="10" t="str">
        <f t="shared" si="4"/>
        <v/>
      </c>
    </row>
    <row r="21" spans="1:12" x14ac:dyDescent="0.25">
      <c r="A21" s="6" t="str">
        <f t="shared" si="0"/>
        <v/>
      </c>
      <c r="B21" s="16"/>
      <c r="C21" s="4"/>
      <c r="D21" s="17"/>
      <c r="E21" s="18"/>
      <c r="F21" s="19"/>
      <c r="G21" s="19"/>
      <c r="H21" s="19"/>
      <c r="I21" s="10" t="str">
        <f t="shared" si="1"/>
        <v/>
      </c>
      <c r="J21" s="10" t="str">
        <f t="shared" si="2"/>
        <v/>
      </c>
      <c r="K21" s="10" t="str">
        <f t="shared" si="3"/>
        <v/>
      </c>
      <c r="L21" s="10" t="str">
        <f t="shared" si="4"/>
        <v/>
      </c>
    </row>
    <row r="22" spans="1:12" x14ac:dyDescent="0.25">
      <c r="A22" s="6" t="str">
        <f t="shared" si="0"/>
        <v/>
      </c>
      <c r="B22" s="16"/>
      <c r="C22" s="4"/>
      <c r="D22" s="17"/>
      <c r="E22" s="18"/>
      <c r="F22" s="19"/>
      <c r="G22" s="19"/>
      <c r="H22" s="19"/>
      <c r="I22" s="10" t="str">
        <f t="shared" si="1"/>
        <v/>
      </c>
      <c r="J22" s="10" t="str">
        <f t="shared" si="2"/>
        <v/>
      </c>
      <c r="K22" s="10" t="str">
        <f t="shared" si="3"/>
        <v/>
      </c>
      <c r="L22" s="10" t="str">
        <f t="shared" si="4"/>
        <v/>
      </c>
    </row>
    <row r="23" spans="1:12" x14ac:dyDescent="0.25">
      <c r="A23" s="6" t="str">
        <f t="shared" si="0"/>
        <v/>
      </c>
      <c r="B23" s="16"/>
      <c r="C23" s="4"/>
      <c r="D23" s="17"/>
      <c r="E23" s="18"/>
      <c r="F23" s="19"/>
      <c r="G23" s="19"/>
      <c r="H23" s="19"/>
      <c r="I23" s="10" t="str">
        <f t="shared" si="1"/>
        <v/>
      </c>
      <c r="J23" s="10" t="str">
        <f t="shared" si="2"/>
        <v/>
      </c>
      <c r="K23" s="10" t="str">
        <f t="shared" si="3"/>
        <v/>
      </c>
      <c r="L23" s="10" t="str">
        <f t="shared" si="4"/>
        <v/>
      </c>
    </row>
    <row r="24" spans="1:12" x14ac:dyDescent="0.25">
      <c r="A24" s="6" t="str">
        <f t="shared" si="0"/>
        <v/>
      </c>
      <c r="B24" s="16"/>
      <c r="C24" s="4"/>
      <c r="D24" s="17"/>
      <c r="E24" s="18"/>
      <c r="F24" s="19"/>
      <c r="G24" s="19"/>
      <c r="H24" s="19"/>
      <c r="I24" s="10" t="str">
        <f t="shared" si="1"/>
        <v/>
      </c>
      <c r="J24" s="10" t="str">
        <f t="shared" si="2"/>
        <v/>
      </c>
      <c r="K24" s="10" t="str">
        <f t="shared" si="3"/>
        <v/>
      </c>
      <c r="L24" s="10" t="str">
        <f t="shared" si="4"/>
        <v/>
      </c>
    </row>
    <row r="25" spans="1:12" x14ac:dyDescent="0.25">
      <c r="B25" s="13" t="s">
        <v>51</v>
      </c>
      <c r="I25" s="14">
        <f>SUM(I5:I24)</f>
        <v>314307.05</v>
      </c>
      <c r="J25" s="14">
        <f>SUM(J5:J24)</f>
        <v>576002.72</v>
      </c>
      <c r="K25" s="14">
        <f>SUM(K5:K24)</f>
        <v>61352.75</v>
      </c>
      <c r="L25" s="14">
        <f>SUM(L5:L24)</f>
        <v>951662.52</v>
      </c>
    </row>
  </sheetData>
  <pageMargins left="0.75" right="0.75" top="1" bottom="1" header="0.5" footer="0.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showGridLines="0" workbookViewId="0"/>
  </sheetViews>
  <sheetFormatPr defaultRowHeight="15" x14ac:dyDescent="0.25"/>
  <cols>
    <col min="1" max="1" width="110" customWidth="1"/>
  </cols>
  <sheetData>
    <row r="1" spans="1:1" ht="18.75" x14ac:dyDescent="0.3">
      <c r="A1" s="1" t="s">
        <v>52</v>
      </c>
    </row>
    <row r="3" spans="1:1" ht="30" x14ac:dyDescent="0.25">
      <c r="A3" s="20" t="s">
        <v>53</v>
      </c>
    </row>
    <row r="4" spans="1:1" ht="30" x14ac:dyDescent="0.25">
      <c r="A4" s="20" t="s">
        <v>54</v>
      </c>
    </row>
    <row r="5" spans="1:1" ht="30" x14ac:dyDescent="0.25">
      <c r="A5" s="20" t="s">
        <v>55</v>
      </c>
    </row>
    <row r="6" spans="1:1" ht="45" x14ac:dyDescent="0.25">
      <c r="A6" s="20" t="s">
        <v>56</v>
      </c>
    </row>
    <row r="8" spans="1:1" ht="30" x14ac:dyDescent="0.25">
      <c r="A8" s="21" t="s">
        <v>57</v>
      </c>
    </row>
    <row r="9" spans="1:1" x14ac:dyDescent="0.25">
      <c r="A9" s="15" t="s">
        <v>30</v>
      </c>
    </row>
  </sheetData>
  <hyperlinks>
    <hyperlink ref="A9" r:id="rId1" xr:uid="{00000000-0004-0000-0200-000000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Договірна ціна</vt:lpstr>
      <vt:lpstr>Позиції</vt:lpstr>
      <vt:lpstr>Як користуватися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Договірна ціна: зразок у Excel із розрахунком</dc:title>
  <dc:creator>єКабінет для будівництва</dc:creator>
  <cp:lastModifiedBy>єКабінет для будівництва</cp:lastModifiedBy>
  <dcterms:created xsi:type="dcterms:W3CDTF">2026-10-31T08:24:46Z</dcterms:created>
  <dcterms:modified xsi:type="dcterms:W3CDTF">2026-10-31T08:24:47Z</dcterms:modified>
</cp:coreProperties>
</file>